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9909023-7956-421A-9EAB-AE4EC23F76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" i="5" l="1"/>
  <c r="AQ14" i="5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I20" i="5" s="1"/>
  <c r="H14" i="5"/>
  <c r="H18" i="5" s="1"/>
  <c r="G14" i="5"/>
  <c r="G18" i="5" s="1"/>
  <c r="G20" i="5" s="1"/>
  <c r="F14" i="5"/>
  <c r="F18" i="5" s="1"/>
  <c r="E14" i="5"/>
  <c r="E18" i="5" s="1"/>
  <c r="E20" i="5" s="1"/>
  <c r="AR14" i="5" l="1"/>
  <c r="K19" i="5"/>
  <c r="F19" i="5"/>
  <c r="H19" i="5"/>
  <c r="M19" i="5" s="1"/>
  <c r="L19" i="5"/>
  <c r="O20" i="5"/>
  <c r="O19" i="5"/>
  <c r="F20" i="5"/>
  <c r="AF14" i="5"/>
  <c r="J19" i="5" l="1"/>
  <c r="K20" i="5"/>
  <c r="J20" i="5" s="1"/>
  <c r="H20" i="5"/>
  <c r="M20" i="5" s="1"/>
  <c r="N19" i="5"/>
  <c r="N20" i="5"/>
  <c r="L20" i="5"/>
</calcChain>
</file>

<file path=xl/sharedStrings.xml><?xml version="1.0" encoding="utf-8"?>
<sst xmlns="http://schemas.openxmlformats.org/spreadsheetml/2006/main" count="84" uniqueCount="41">
  <si>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</si>
  <si>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</si>
  <si>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</si>
  <si>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</si>
  <si>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</si>
  <si>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</si>
  <si>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</si>
  <si>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</si>
  <si>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</si>
  <si>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</si>
  <si>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</si>
  <si>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</si>
  <si>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</si>
  <si>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</si>
  <si>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</si>
  <si>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</si>
  <si>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</si>
  <si>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</si>
  <si>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</si>
  <si>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</si>
  <si>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</si>
  <si>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</si>
  <si>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</si>
  <si>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</si>
  <si>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</si>
  <si>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Pilke = Reisjärven Pilke  (1945)</t>
  </si>
  <si>
    <t>Eero Liuska</t>
  </si>
  <si>
    <t>9.</t>
  </si>
  <si>
    <t>HP-K  2</t>
  </si>
  <si>
    <t>6.</t>
  </si>
  <si>
    <t>Pilke</t>
  </si>
  <si>
    <t>8.</t>
  </si>
  <si>
    <t>10.</t>
  </si>
  <si>
    <t>4.</t>
  </si>
  <si>
    <t>IiU</t>
  </si>
  <si>
    <t>23.9.1993   Haapajärvi</t>
  </si>
  <si>
    <t>HP-K = Haapajärven Pesä-Kiilat  (1990),  kasvattajaseura</t>
  </si>
  <si>
    <t>5.</t>
  </si>
  <si>
    <t>Napa-Pesis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</si>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</sst>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7.85546875" bestFit="1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" bestFit="1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35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2011</v>
      </c>
      <c r="Y4" s="12" t="s">
        <v>27</v>
      </c>
      <c r="Z4" s="1" t="s">
        <v>28</v>
      </c>
      <c r="AA4" s="12">
        <v>6</v>
      </c>
      <c r="AB4" s="12">
        <v>0</v>
      </c>
      <c r="AC4" s="12">
        <v>0</v>
      </c>
      <c r="AD4" s="12">
        <v>0</v>
      </c>
      <c r="AE4" s="12">
        <v>6</v>
      </c>
      <c r="AF4" s="66">
        <v>0.375</v>
      </c>
      <c r="AG4" s="67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2013</v>
      </c>
      <c r="Y6" s="12" t="s">
        <v>29</v>
      </c>
      <c r="Z6" s="1" t="s">
        <v>30</v>
      </c>
      <c r="AA6" s="12">
        <v>13</v>
      </c>
      <c r="AB6" s="12">
        <v>0</v>
      </c>
      <c r="AC6" s="12">
        <v>1</v>
      </c>
      <c r="AD6" s="12">
        <v>6</v>
      </c>
      <c r="AE6" s="12">
        <v>16</v>
      </c>
      <c r="AF6" s="66">
        <v>0.42099999999999999</v>
      </c>
      <c r="AG6" s="67">
        <v>38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2014</v>
      </c>
      <c r="Y7" s="12" t="s">
        <v>31</v>
      </c>
      <c r="Z7" s="1" t="s">
        <v>30</v>
      </c>
      <c r="AA7" s="12">
        <v>14</v>
      </c>
      <c r="AB7" s="12">
        <v>0</v>
      </c>
      <c r="AC7" s="12">
        <v>2</v>
      </c>
      <c r="AD7" s="12">
        <v>4</v>
      </c>
      <c r="AE7" s="12">
        <v>26</v>
      </c>
      <c r="AF7" s="66">
        <v>0.40620000000000001</v>
      </c>
      <c r="AG7" s="67">
        <v>64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2015</v>
      </c>
      <c r="Y8" s="12" t="s">
        <v>32</v>
      </c>
      <c r="Z8" s="1" t="s">
        <v>30</v>
      </c>
      <c r="AA8" s="12">
        <v>16</v>
      </c>
      <c r="AB8" s="12">
        <v>0</v>
      </c>
      <c r="AC8" s="12">
        <v>2</v>
      </c>
      <c r="AD8" s="12">
        <v>6</v>
      </c>
      <c r="AE8" s="12">
        <v>26</v>
      </c>
      <c r="AF8" s="66">
        <v>0.37140000000000001</v>
      </c>
      <c r="AG8" s="67">
        <v>70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2016</v>
      </c>
      <c r="Y9" s="12" t="s">
        <v>33</v>
      </c>
      <c r="Z9" s="1" t="s">
        <v>34</v>
      </c>
      <c r="AA9" s="12">
        <v>13</v>
      </c>
      <c r="AB9" s="12">
        <v>0</v>
      </c>
      <c r="AC9" s="12">
        <v>1</v>
      </c>
      <c r="AD9" s="12">
        <v>8</v>
      </c>
      <c r="AE9" s="12">
        <v>30</v>
      </c>
      <c r="AF9" s="66">
        <v>0.56599999999999995</v>
      </c>
      <c r="AG9" s="67">
        <v>53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1</v>
      </c>
      <c r="AQ9" s="12">
        <v>7</v>
      </c>
      <c r="AR9" s="63">
        <v>0.7</v>
      </c>
      <c r="AS9" s="64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/>
      <c r="Y10" s="12"/>
      <c r="Z10" s="1"/>
      <c r="AA10" s="12"/>
      <c r="AB10" s="12"/>
      <c r="AC10" s="12"/>
      <c r="AD10" s="12"/>
      <c r="AE10" s="12"/>
      <c r="AF10" s="66"/>
      <c r="AG10" s="67"/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63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2">
        <v>2020</v>
      </c>
      <c r="Y11" s="12" t="s">
        <v>37</v>
      </c>
      <c r="Z11" s="1" t="s">
        <v>38</v>
      </c>
      <c r="AA11" s="12">
        <v>1</v>
      </c>
      <c r="AB11" s="12">
        <v>0</v>
      </c>
      <c r="AC11" s="12">
        <v>0</v>
      </c>
      <c r="AD11" s="12">
        <v>0</v>
      </c>
      <c r="AE11" s="12">
        <v>0</v>
      </c>
      <c r="AF11" s="31">
        <v>0</v>
      </c>
      <c r="AG11" s="18">
        <v>2</v>
      </c>
      <c r="AH11" s="39"/>
      <c r="AI11" s="7"/>
      <c r="AJ11" s="7"/>
      <c r="AK11" s="7"/>
      <c r="AL11" s="68"/>
      <c r="AM11" s="12"/>
      <c r="AN11" s="12"/>
      <c r="AO11" s="13"/>
      <c r="AP11" s="12"/>
      <c r="AQ11" s="12"/>
      <c r="AR11" s="63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/>
      <c r="Y12" s="12"/>
      <c r="Z12" s="1"/>
      <c r="AA12" s="12"/>
      <c r="AB12" s="12"/>
      <c r="AC12" s="12"/>
      <c r="AD12" s="12"/>
      <c r="AE12" s="12"/>
      <c r="AF12" s="31"/>
      <c r="AG12" s="18"/>
      <c r="AH12" s="39"/>
      <c r="AI12" s="7"/>
      <c r="AJ12" s="7"/>
      <c r="AK12" s="7"/>
      <c r="AL12" s="68"/>
      <c r="AM12" s="12"/>
      <c r="AN12" s="12"/>
      <c r="AO12" s="13"/>
      <c r="AP12" s="12"/>
      <c r="AQ12" s="12"/>
      <c r="AR12" s="63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7"/>
      <c r="W13" s="18"/>
      <c r="X13" s="12">
        <v>2023</v>
      </c>
      <c r="Y13" s="12" t="s">
        <v>33</v>
      </c>
      <c r="Z13" s="1" t="s">
        <v>40</v>
      </c>
      <c r="AA13" s="12">
        <v>10</v>
      </c>
      <c r="AB13" s="12">
        <v>0</v>
      </c>
      <c r="AC13" s="12">
        <v>5</v>
      </c>
      <c r="AD13" s="12">
        <v>5</v>
      </c>
      <c r="AE13" s="12">
        <v>22</v>
      </c>
      <c r="AF13" s="66">
        <v>0.51162790697674421</v>
      </c>
      <c r="AG13" s="10">
        <v>43</v>
      </c>
      <c r="AH13" s="39"/>
      <c r="AI13" s="7"/>
      <c r="AJ13" s="7"/>
      <c r="AK13" s="7"/>
      <c r="AL13" s="10"/>
      <c r="AM13" s="12">
        <v>1</v>
      </c>
      <c r="AN13" s="12">
        <v>0</v>
      </c>
      <c r="AO13" s="13">
        <v>0</v>
      </c>
      <c r="AP13" s="12">
        <v>0</v>
      </c>
      <c r="AQ13" s="12">
        <v>3</v>
      </c>
      <c r="AR13" s="63">
        <v>0.75</v>
      </c>
      <c r="AS13" s="18">
        <v>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59" t="s">
        <v>13</v>
      </c>
      <c r="C14" s="60"/>
      <c r="D14" s="61"/>
      <c r="E14" s="35">
        <f>SUM(E4:E13)</f>
        <v>0</v>
      </c>
      <c r="F14" s="35">
        <f>SUM(F4:F13)</f>
        <v>0</v>
      </c>
      <c r="G14" s="35">
        <f>SUM(G4:G13)</f>
        <v>0</v>
      </c>
      <c r="H14" s="35">
        <f>SUM(H4:H13)</f>
        <v>0</v>
      </c>
      <c r="I14" s="35">
        <f>SUM(I4:I13)</f>
        <v>0</v>
      </c>
      <c r="J14" s="36">
        <v>0</v>
      </c>
      <c r="K14" s="20">
        <f>SUM(K4:K13)</f>
        <v>0</v>
      </c>
      <c r="L14" s="17"/>
      <c r="M14" s="28"/>
      <c r="N14" s="40"/>
      <c r="O14" s="41"/>
      <c r="P14" s="10"/>
      <c r="Q14" s="35">
        <f>SUM(Q4:Q13)</f>
        <v>0</v>
      </c>
      <c r="R14" s="35">
        <f>SUM(R4:R13)</f>
        <v>0</v>
      </c>
      <c r="S14" s="35">
        <f>SUM(S4:S13)</f>
        <v>0</v>
      </c>
      <c r="T14" s="35">
        <f>SUM(T4:T13)</f>
        <v>0</v>
      </c>
      <c r="U14" s="35">
        <f>SUM(U4:U13)</f>
        <v>0</v>
      </c>
      <c r="V14" s="15">
        <v>0</v>
      </c>
      <c r="W14" s="20">
        <f>SUM(W4:W13)</f>
        <v>0</v>
      </c>
      <c r="X14" s="62" t="s">
        <v>13</v>
      </c>
      <c r="Y14" s="11"/>
      <c r="Z14" s="9"/>
      <c r="AA14" s="35">
        <f>SUM(AA4:AA13)</f>
        <v>73</v>
      </c>
      <c r="AB14" s="35">
        <f>SUM(AB4:AB13)</f>
        <v>0</v>
      </c>
      <c r="AC14" s="35">
        <f>SUM(AC4:AC13)</f>
        <v>11</v>
      </c>
      <c r="AD14" s="35">
        <f>SUM(AD4:AD13)</f>
        <v>29</v>
      </c>
      <c r="AE14" s="35">
        <f>SUM(AE4:AE13)</f>
        <v>126</v>
      </c>
      <c r="AF14" s="36">
        <f>PRODUCT(AE14/AG14)</f>
        <v>0.44055944055944057</v>
      </c>
      <c r="AG14" s="20">
        <f>SUM(AG4:AG13)</f>
        <v>286</v>
      </c>
      <c r="AH14" s="17"/>
      <c r="AI14" s="28"/>
      <c r="AJ14" s="40"/>
      <c r="AK14" s="41"/>
      <c r="AL14" s="10"/>
      <c r="AM14" s="35">
        <f>SUM(AM4:AM13)</f>
        <v>3</v>
      </c>
      <c r="AN14" s="35">
        <f>SUM(AN4:AN13)</f>
        <v>0</v>
      </c>
      <c r="AO14" s="35">
        <f>SUM(AO4:AO13)</f>
        <v>0</v>
      </c>
      <c r="AP14" s="35">
        <f>SUM(AP4:AP13)</f>
        <v>1</v>
      </c>
      <c r="AQ14" s="35">
        <f>SUM(AQ4:AQ13)</f>
        <v>10</v>
      </c>
      <c r="AR14" s="36">
        <f>PRODUCT(AQ14/AS14)</f>
        <v>0.7142857142857143</v>
      </c>
      <c r="AS14" s="38">
        <f>SUM(AS4:AS13)</f>
        <v>14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7"/>
      <c r="K15" s="18"/>
      <c r="L15" s="10"/>
      <c r="M15" s="10"/>
      <c r="N15" s="10"/>
      <c r="O15" s="10"/>
      <c r="P15" s="16"/>
      <c r="Q15" s="16"/>
      <c r="R15" s="16"/>
      <c r="S15" s="16"/>
      <c r="T15" s="16"/>
      <c r="U15" s="10"/>
      <c r="V15" s="10"/>
      <c r="W15" s="18"/>
      <c r="X15" s="16"/>
      <c r="Y15" s="16"/>
      <c r="Z15" s="16"/>
      <c r="AA15" s="16"/>
      <c r="AB15" s="16"/>
      <c r="AC15" s="16"/>
      <c r="AD15" s="16"/>
      <c r="AE15" s="16"/>
      <c r="AF15" s="37"/>
      <c r="AG15" s="18"/>
      <c r="AH15" s="10"/>
      <c r="AI15" s="10"/>
      <c r="AJ15" s="10"/>
      <c r="AK15" s="10"/>
      <c r="AL15" s="16"/>
      <c r="AM15" s="16"/>
      <c r="AN15" s="16"/>
      <c r="AO15" s="16"/>
      <c r="AP15" s="16"/>
      <c r="AQ15" s="10"/>
      <c r="AR15" s="10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6" t="s">
        <v>16</v>
      </c>
      <c r="C16" s="47"/>
      <c r="D16" s="48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6"/>
      <c r="R16" s="16" t="s">
        <v>10</v>
      </c>
      <c r="S16" s="16"/>
      <c r="T16" s="52" t="s">
        <v>36</v>
      </c>
      <c r="U16" s="10"/>
      <c r="V16" s="18"/>
      <c r="W16" s="18"/>
      <c r="X16" s="18"/>
      <c r="Y16" s="18"/>
      <c r="Z16" s="18"/>
      <c r="AA16" s="18"/>
      <c r="AB16" s="18"/>
      <c r="AC16" s="16"/>
      <c r="AD16" s="16"/>
      <c r="AE16" s="16"/>
      <c r="AF16" s="16"/>
      <c r="AG16" s="16"/>
      <c r="AH16" s="16"/>
      <c r="AI16" s="16"/>
      <c r="AJ16" s="16"/>
      <c r="AK16" s="16"/>
      <c r="AM16" s="18"/>
      <c r="AN16" s="18"/>
      <c r="AO16" s="18"/>
      <c r="AP16" s="18"/>
      <c r="AQ16" s="18"/>
      <c r="AR16" s="18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9" t="s">
        <v>15</v>
      </c>
      <c r="C17" s="3"/>
      <c r="D17" s="50"/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58">
        <v>0</v>
      </c>
      <c r="K17" s="16"/>
      <c r="L17" s="51">
        <v>0</v>
      </c>
      <c r="M17" s="51">
        <v>0</v>
      </c>
      <c r="N17" s="51">
        <v>0</v>
      </c>
      <c r="O17" s="51">
        <v>0</v>
      </c>
      <c r="Q17" s="16"/>
      <c r="R17" s="16"/>
      <c r="S17" s="16"/>
      <c r="T17" s="52" t="s">
        <v>25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2" t="s">
        <v>11</v>
      </c>
      <c r="C18" s="33"/>
      <c r="D18" s="34"/>
      <c r="E18" s="45">
        <f>PRODUCT(E14+Q14)</f>
        <v>0</v>
      </c>
      <c r="F18" s="45">
        <f>PRODUCT(F14+R14)</f>
        <v>0</v>
      </c>
      <c r="G18" s="45">
        <f>PRODUCT(G14+S14)</f>
        <v>0</v>
      </c>
      <c r="H18" s="45">
        <f>PRODUCT(H14+T14)</f>
        <v>0</v>
      </c>
      <c r="I18" s="45">
        <f>PRODUCT(I14+U14)</f>
        <v>0</v>
      </c>
      <c r="J18" s="58">
        <v>0</v>
      </c>
      <c r="K18" s="16">
        <f>PRODUCT(K14+W14)</f>
        <v>0</v>
      </c>
      <c r="L18" s="51">
        <v>0</v>
      </c>
      <c r="M18" s="51">
        <v>0</v>
      </c>
      <c r="N18" s="51">
        <v>0</v>
      </c>
      <c r="O18" s="51">
        <v>0</v>
      </c>
      <c r="Q18" s="16"/>
      <c r="R18" s="16"/>
      <c r="S18" s="16"/>
      <c r="T18" s="52" t="s">
        <v>24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9" t="s">
        <v>12</v>
      </c>
      <c r="C19" s="30"/>
      <c r="D19" s="29"/>
      <c r="E19" s="45">
        <f>PRODUCT(AA14+AM14)</f>
        <v>76</v>
      </c>
      <c r="F19" s="45">
        <f>PRODUCT(AB14+AN14)</f>
        <v>0</v>
      </c>
      <c r="G19" s="45">
        <f>PRODUCT(AC14+AO14)</f>
        <v>11</v>
      </c>
      <c r="H19" s="45">
        <f>PRODUCT(AD14+AP14)</f>
        <v>30</v>
      </c>
      <c r="I19" s="45">
        <f>PRODUCT(AE14+AQ14)</f>
        <v>136</v>
      </c>
      <c r="J19" s="58">
        <f>PRODUCT(I19/K19)</f>
        <v>0.45333333333333331</v>
      </c>
      <c r="K19" s="10">
        <f>PRODUCT(AG14+AS14)</f>
        <v>300</v>
      </c>
      <c r="L19" s="51">
        <f>PRODUCT((F19+G19)/E19)</f>
        <v>0.14473684210526316</v>
      </c>
      <c r="M19" s="51">
        <f>PRODUCT(H19/E19)</f>
        <v>0.39473684210526316</v>
      </c>
      <c r="N19" s="51">
        <f>PRODUCT((F19+G19+H19)/E19)</f>
        <v>0.53947368421052633</v>
      </c>
      <c r="O19" s="51">
        <f>PRODUCT(I19/E19)</f>
        <v>1.7894736842105263</v>
      </c>
      <c r="Q19" s="16"/>
      <c r="R19" s="16"/>
      <c r="S19" s="16"/>
      <c r="T19" s="52" t="s">
        <v>39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2" t="s">
        <v>13</v>
      </c>
      <c r="C20" s="43"/>
      <c r="D20" s="44"/>
      <c r="E20" s="45">
        <f>SUM(E17:E19)</f>
        <v>76</v>
      </c>
      <c r="F20" s="45">
        <f t="shared" ref="F20:I20" si="0">SUM(F17:F19)</f>
        <v>0</v>
      </c>
      <c r="G20" s="45">
        <f t="shared" si="0"/>
        <v>11</v>
      </c>
      <c r="H20" s="45">
        <f t="shared" si="0"/>
        <v>30</v>
      </c>
      <c r="I20" s="45">
        <f t="shared" si="0"/>
        <v>136</v>
      </c>
      <c r="J20" s="58">
        <f>PRODUCT(I20/K20)</f>
        <v>0.45333333333333331</v>
      </c>
      <c r="K20" s="16">
        <f>SUM(K17:K19)</f>
        <v>300</v>
      </c>
      <c r="L20" s="51">
        <f>PRODUCT((F20+G20)/E20)</f>
        <v>0.14473684210526316</v>
      </c>
      <c r="M20" s="51">
        <f>PRODUCT(H20/E20)</f>
        <v>0.39473684210526316</v>
      </c>
      <c r="N20" s="51">
        <f>PRODUCT((F20+G20+H20)/E20)</f>
        <v>0.53947368421052633</v>
      </c>
      <c r="O20" s="51">
        <f>PRODUCT(I20/E20)</f>
        <v>1.7894736842105263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</sheetData>
  <sortState xmlns:xlrd2="http://schemas.microsoft.com/office/spreadsheetml/2017/richdata2" ref="X11:AU13">
    <sortCondition ref="X11: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2023-09-02T08:11:58Z</dcterms:modified>
</cp:coreProperties>
</file>